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O\tonery\051\1 výzva\"/>
    </mc:Choice>
  </mc:AlternateContent>
  <xr:revisionPtr revIDLastSave="0" documentId="13_ncr:1_{086F09FD-7520-43BE-99BA-7C3B386739C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externalReferences>
    <externalReference r:id="rId2"/>
  </externalReferences>
  <definedNames>
    <definedName name="_xlnm.Print_Area" localSheetId="0">Tonery!$B$1:$S$11</definedName>
  </definedNames>
  <calcPr calcId="191029" iterateDelta="1E-4"/>
</workbook>
</file>

<file path=xl/calcChain.xml><?xml version="1.0" encoding="utf-8"?>
<calcChain xmlns="http://schemas.openxmlformats.org/spreadsheetml/2006/main">
  <c r="S8" i="1" l="1"/>
  <c r="R8" i="1"/>
  <c r="O8" i="1"/>
  <c r="S7" i="1" l="1"/>
  <c r="R7" i="1"/>
  <c r="Q11" i="1" s="1"/>
  <c r="O7" i="1"/>
  <c r="P11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<sst xmlns="http://schemas.openxmlformats.org/spreadsheetml/2006/main" count="47" uniqueCount="41">
  <si>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</si>
  <si>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</si>
  <si>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</si>
  <si>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</si>
  <si>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</si>
  <si>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</si>
  <si>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</si>
  <si>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</si>
  <si>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</si>
  <si>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</si>
  <si>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</si>
  <si>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</si>
  <si>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</si>
  <si>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</si>
  <si>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</si>
  <si>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</si>
  <si>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>Název</t>
  </si>
  <si>
    <t>Měrná jednotka [MJ]</t>
  </si>
  <si>
    <t xml:space="preserve">Popis 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</si>
  <si>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</si>
  <si>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</si>
  <si>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</si>
  <si>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</si>
  <si>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>Maximální cena za jednotlivé položky 
 v Kč BEZ DPH</t>
  </si>
  <si>
    <t xml:space="preserve">POZNÁMKA </t>
  </si>
  <si>
    <t>CPV - výběr
TONERY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</si>
  <si>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</si>
  <si>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</si>
  <si>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Požadavek na předložení certifikátu STMC</t>
  </si>
  <si>
    <t>ANO</t>
  </si>
  <si>
    <t>NE</t>
  </si>
  <si>
    <t>Pokud financováno z projektových prostředků, pak ŘEŠITEL uvede: NÁZEV A ČÍSLO DOTAČNÍHO PROJEKTU</t>
  </si>
  <si>
    <t>Příloha č. 2 Kupní smlouvy - technická specifikace
Tonery (II.) 051 - 2021 (kompatibilní)</t>
  </si>
  <si>
    <t>Toner do UTAX 4006ci - černý</t>
  </si>
  <si>
    <t>SKM - Helena Honomichlová, 
Tel.: 37763 4883,
E-mail: honomi@skm.zcu.cz</t>
  </si>
  <si>
    <t>EO - Václava Vlková, 
Tel.: 37763 1146,
E-mail: vlkovav@rek.zcu.cz</t>
  </si>
  <si>
    <t>Univerzitní 8,
301 00 Plzeň,
Rektorát - Ekonomický odbor,
místnost UR 221</t>
  </si>
  <si>
    <t>Univerzitní 12, 
301 00 Plzeň,
Menza 4,
místnost UM 101</t>
  </si>
  <si>
    <t xml:space="preserve">Toner do tiskárny HP LaserJet 1015 - černý   </t>
  </si>
  <si>
    <t xml:space="preserve">Originální, nebo kompatibilní toner splňující podmínky certifikátu STMC. 
Minimální výtěžnost při 5% pokrytí 2 000 stran. </t>
  </si>
  <si>
    <t xml:space="preserve">Originální nebo kompatibilní toner splňující podmínky certifikátu STMC. 
Minimální výtěžnost při 5% pokrytí 30 000 stran.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</si>
</sst>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8FFFC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8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Border="1" applyAlignment="1">
      <alignment vertical="center" wrapText="1"/>
    </xf>
    <xf numFmtId="0" fontId="15" fillId="0" borderId="0" xfId="0" applyFont="1" applyFill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4" fillId="0" borderId="0" xfId="0" applyFont="1" applyAlignment="1">
      <alignment vertical="center" wrapText="1"/>
    </xf>
    <xf numFmtId="0" fontId="0" fillId="4" borderId="1" xfId="0" applyFill="1" applyBorder="1" applyAlignment="1">
      <alignment vertical="center"/>
    </xf>
    <xf numFmtId="0" fontId="0" fillId="0" borderId="6" xfId="0" applyBorder="1"/>
    <xf numFmtId="0" fontId="0" fillId="0" borderId="0" xfId="0" applyAlignment="1">
      <alignment horizontal="left" vertical="center" indent="1"/>
    </xf>
    <xf numFmtId="0" fontId="16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center" vertical="center"/>
    </xf>
    <xf numFmtId="0" fontId="13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6" borderId="10" xfId="0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7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0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0" fillId="4" borderId="10" xfId="0" applyFont="1" applyFill="1" applyBorder="1" applyAlignment="1" applyProtection="1">
      <alignment horizontal="left" vertical="center" wrapText="1" indent="1"/>
      <protection locked="0"/>
    </xf>
    <xf numFmtId="0" fontId="10" fillId="4" borderId="7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019-0012-21%20VYZ%20G&#246;rnerov&#225;%20Tonery%20originalni_B432_7000str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58"/>
  <sheetViews>
    <sheetView tabSelected="1" topLeftCell="H1" zoomScale="84" zoomScaleNormal="84" workbookViewId="0">
      <selection activeCell="M15" sqref="M15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2.42578125" style="1" customWidth="1"/>
    <col min="4" max="4" width="9.7109375" style="2" bestFit="1" customWidth="1"/>
    <col min="5" max="5" width="9" style="3" bestFit="1" customWidth="1"/>
    <col min="6" max="6" width="84.5703125" style="1" customWidth="1"/>
    <col min="7" max="7" width="29" style="1" customWidth="1"/>
    <col min="8" max="8" width="24.85546875" style="1" customWidth="1"/>
    <col min="9" max="9" width="24.42578125" style="1" customWidth="1"/>
    <col min="10" max="10" width="16.7109375" style="1" customWidth="1"/>
    <col min="11" max="11" width="28.28515625" style="5" hidden="1" customWidth="1"/>
    <col min="12" max="12" width="32.28515625" style="5" customWidth="1"/>
    <col min="13" max="13" width="29.140625" style="5" customWidth="1"/>
    <col min="14" max="14" width="25.7109375" style="1" customWidth="1"/>
    <col min="15" max="15" width="17.7109375" style="1" hidden="1" customWidth="1"/>
    <col min="16" max="16" width="21.7109375" style="5" customWidth="1"/>
    <col min="17" max="17" width="24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7.85546875" style="4" customWidth="1"/>
    <col min="22" max="16384" width="9.140625" style="5"/>
  </cols>
  <sheetData>
    <row r="1" spans="2:21" ht="34.15" customHeight="1" x14ac:dyDescent="0.25">
      <c r="B1" s="72" t="s">
        <v>32</v>
      </c>
      <c r="C1" s="72"/>
      <c r="D1" s="28"/>
      <c r="E1" s="29"/>
    </row>
    <row r="2" spans="2:21" ht="22.15" customHeight="1" x14ac:dyDescent="0.25">
      <c r="B2" s="32"/>
      <c r="C2" s="32"/>
      <c r="D2" s="28"/>
      <c r="E2" s="29"/>
    </row>
    <row r="3" spans="2:21" s="27" customFormat="1" ht="19.149999999999999" customHeight="1" x14ac:dyDescent="0.25">
      <c r="B3" s="33"/>
      <c r="C3" s="30" t="s">
        <v>0</v>
      </c>
      <c r="D3" s="10"/>
      <c r="E3" s="10"/>
      <c r="F3" s="10"/>
      <c r="G3" s="31"/>
      <c r="H3" s="31"/>
      <c r="I3" s="31"/>
      <c r="J3" s="31"/>
      <c r="K3" s="31"/>
      <c r="L3" s="31"/>
      <c r="M3" s="7"/>
      <c r="N3" s="34"/>
      <c r="O3" s="20"/>
      <c r="P3" s="34"/>
      <c r="Q3" s="34"/>
      <c r="R3" s="34"/>
      <c r="S3" s="34"/>
      <c r="U3" s="20"/>
    </row>
    <row r="4" spans="2:21" s="27" customFormat="1" ht="19.149999999999999" customHeight="1" thickBot="1" x14ac:dyDescent="0.3">
      <c r="B4" s="35"/>
      <c r="C4" s="37" t="s">
        <v>1</v>
      </c>
      <c r="D4" s="10"/>
      <c r="E4" s="10"/>
      <c r="F4" s="10"/>
      <c r="G4" s="10"/>
      <c r="H4" s="10"/>
      <c r="I4" s="7"/>
      <c r="J4" s="7"/>
      <c r="K4" s="7"/>
      <c r="L4" s="7"/>
      <c r="M4" s="7"/>
      <c r="N4" s="20"/>
      <c r="O4" s="20"/>
      <c r="P4" s="7"/>
      <c r="Q4" s="7"/>
      <c r="S4" s="7"/>
      <c r="U4" s="20"/>
    </row>
    <row r="5" spans="2:21" ht="34.5" customHeight="1" thickBot="1" x14ac:dyDescent="0.3">
      <c r="B5" s="11"/>
      <c r="C5" s="12"/>
      <c r="D5" s="13"/>
      <c r="E5" s="13"/>
      <c r="F5" s="6"/>
      <c r="G5" s="14" t="s">
        <v>2</v>
      </c>
      <c r="H5" s="40"/>
      <c r="I5" s="6"/>
      <c r="J5" s="6"/>
      <c r="N5" s="15"/>
      <c r="O5" s="15"/>
      <c r="Q5" s="14" t="s">
        <v>2</v>
      </c>
      <c r="U5" s="9"/>
    </row>
    <row r="6" spans="2:21" ht="81" customHeight="1" thickTop="1" thickBot="1" x14ac:dyDescent="0.3">
      <c r="B6" s="16" t="s">
        <v>3</v>
      </c>
      <c r="C6" s="38" t="s">
        <v>16</v>
      </c>
      <c r="D6" s="17" t="s">
        <v>4</v>
      </c>
      <c r="E6" s="38" t="s">
        <v>17</v>
      </c>
      <c r="F6" s="38" t="s">
        <v>18</v>
      </c>
      <c r="G6" s="18" t="s">
        <v>5</v>
      </c>
      <c r="H6" s="17" t="s">
        <v>28</v>
      </c>
      <c r="I6" s="38" t="s">
        <v>19</v>
      </c>
      <c r="J6" s="38" t="s">
        <v>20</v>
      </c>
      <c r="K6" s="17" t="s">
        <v>31</v>
      </c>
      <c r="L6" s="39" t="s">
        <v>21</v>
      </c>
      <c r="M6" s="38" t="s">
        <v>22</v>
      </c>
      <c r="N6" s="17" t="s">
        <v>27</v>
      </c>
      <c r="O6" s="38" t="s">
        <v>23</v>
      </c>
      <c r="P6" s="17" t="s">
        <v>6</v>
      </c>
      <c r="Q6" s="19" t="s">
        <v>7</v>
      </c>
      <c r="R6" s="45" t="s">
        <v>8</v>
      </c>
      <c r="S6" s="45" t="s">
        <v>9</v>
      </c>
      <c r="T6" s="38" t="s">
        <v>24</v>
      </c>
      <c r="U6" s="38" t="s">
        <v>25</v>
      </c>
    </row>
    <row r="7" spans="2:21" ht="89.25" customHeight="1" thickTop="1" thickBot="1" x14ac:dyDescent="0.3">
      <c r="B7" s="54">
        <v>1</v>
      </c>
      <c r="C7" s="66" t="s">
        <v>38</v>
      </c>
      <c r="D7" s="55">
        <v>3</v>
      </c>
      <c r="E7" s="56" t="s">
        <v>15</v>
      </c>
      <c r="F7" s="66" t="s">
        <v>39</v>
      </c>
      <c r="G7" s="80"/>
      <c r="H7" s="57" t="s">
        <v>29</v>
      </c>
      <c r="I7" s="64" t="s">
        <v>26</v>
      </c>
      <c r="J7" s="56" t="s">
        <v>30</v>
      </c>
      <c r="K7" s="58"/>
      <c r="L7" s="64" t="s">
        <v>34</v>
      </c>
      <c r="M7" s="64" t="s">
        <v>37</v>
      </c>
      <c r="N7" s="59">
        <v>14</v>
      </c>
      <c r="O7" s="60">
        <f t="shared" ref="O7:O8" si="0">D7*P7</f>
        <v>960</v>
      </c>
      <c r="P7" s="61">
        <v>320</v>
      </c>
      <c r="Q7" s="78"/>
      <c r="R7" s="62">
        <f t="shared" ref="R7:R8" si="1">D7*Q7</f>
        <v>0</v>
      </c>
      <c r="S7" s="63" t="str">
        <f t="shared" ref="S7" si="2">IF(ISNUMBER(Q7), IF(Q7&gt;P7,"NEVYHOVUJE","VYHOVUJE")," ")</f>
        <v xml:space="preserve"> </v>
      </c>
      <c r="T7" s="56"/>
      <c r="U7" s="56" t="s">
        <v>10</v>
      </c>
    </row>
    <row r="8" spans="2:21" ht="89.25" customHeight="1" thickBot="1" x14ac:dyDescent="0.3">
      <c r="B8" s="46">
        <v>2</v>
      </c>
      <c r="C8" s="67" t="s">
        <v>33</v>
      </c>
      <c r="D8" s="47">
        <v>1</v>
      </c>
      <c r="E8" s="41" t="s">
        <v>15</v>
      </c>
      <c r="F8" s="67" t="s">
        <v>40</v>
      </c>
      <c r="G8" s="81"/>
      <c r="H8" s="48" t="s">
        <v>29</v>
      </c>
      <c r="I8" s="65" t="s">
        <v>26</v>
      </c>
      <c r="J8" s="65" t="s">
        <v>30</v>
      </c>
      <c r="K8" s="42"/>
      <c r="L8" s="65" t="s">
        <v>35</v>
      </c>
      <c r="M8" s="65" t="s">
        <v>36</v>
      </c>
      <c r="N8" s="49">
        <v>14</v>
      </c>
      <c r="O8" s="50">
        <f t="shared" si="0"/>
        <v>2000</v>
      </c>
      <c r="P8" s="51">
        <v>2000</v>
      </c>
      <c r="Q8" s="79"/>
      <c r="R8" s="52">
        <f t="shared" si="1"/>
        <v>0</v>
      </c>
      <c r="S8" s="53" t="str">
        <f t="shared" ref="S8" si="3">IF(ISNUMBER(Q8), IF(Q8&gt;P8,"NEVYHOVUJE","VYHOVUJE")," ")</f>
        <v xml:space="preserve"> </v>
      </c>
      <c r="T8" s="41"/>
      <c r="U8" s="41" t="s">
        <v>10</v>
      </c>
    </row>
    <row r="9" spans="2:21" ht="16.5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R9" s="36"/>
    </row>
    <row r="10" spans="2:21" ht="60.75" customHeight="1" thickTop="1" thickBot="1" x14ac:dyDescent="0.3">
      <c r="B10" s="73" t="s">
        <v>11</v>
      </c>
      <c r="C10" s="74"/>
      <c r="D10" s="74"/>
      <c r="E10" s="74"/>
      <c r="F10" s="74"/>
      <c r="G10" s="74"/>
      <c r="H10" s="44"/>
      <c r="I10" s="20"/>
      <c r="J10" s="20"/>
      <c r="K10" s="20"/>
      <c r="L10" s="9"/>
      <c r="M10" s="9"/>
      <c r="N10" s="21"/>
      <c r="O10" s="21"/>
      <c r="P10" s="22" t="s">
        <v>12</v>
      </c>
      <c r="Q10" s="75" t="s">
        <v>13</v>
      </c>
      <c r="R10" s="76"/>
      <c r="S10" s="77"/>
      <c r="T10" s="15"/>
      <c r="U10" s="23"/>
    </row>
    <row r="11" spans="2:21" ht="33" customHeight="1" thickTop="1" thickBot="1" x14ac:dyDescent="0.3">
      <c r="B11" s="68" t="s">
        <v>14</v>
      </c>
      <c r="C11" s="68"/>
      <c r="D11" s="68"/>
      <c r="E11" s="68"/>
      <c r="F11" s="68"/>
      <c r="G11" s="68"/>
      <c r="H11" s="43"/>
      <c r="I11" s="24"/>
      <c r="L11" s="8"/>
      <c r="M11" s="8"/>
      <c r="N11" s="25"/>
      <c r="O11" s="25"/>
      <c r="P11" s="26">
        <f>SUM(O7:O8)</f>
        <v>2960</v>
      </c>
      <c r="Q11" s="69">
        <f>SUM(R7:R8)</f>
        <v>0</v>
      </c>
      <c r="R11" s="70"/>
      <c r="S11" s="71"/>
    </row>
    <row r="12" spans="2:21" ht="14.25" customHeight="1" thickTop="1" x14ac:dyDescent="0.25"/>
    <row r="13" spans="2:21" ht="14.25" customHeight="1" x14ac:dyDescent="0.25"/>
    <row r="14" spans="2:21" ht="14.25" customHeight="1" x14ac:dyDescent="0.25"/>
    <row r="15" spans="2:21" ht="14.25" customHeight="1" x14ac:dyDescent="0.25"/>
    <row r="16" spans="2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m5r2jkTDlGaUY/7P2E/SrCiVxVeWD4AlSSc2jy6bVQN0cPNsJoFem709nbDmnsSd6s8ptqV3MNeB4tb1ya7SHg==" saltValue="fuN2QQpvFDsqi9+JtxIiJw==" spinCount="100000" sheet="1" objects="1" scenarios="1"/>
  <mergeCells count="5">
    <mergeCell ref="B11:G11"/>
    <mergeCell ref="Q11:S11"/>
    <mergeCell ref="B1:C1"/>
    <mergeCell ref="B10:G10"/>
    <mergeCell ref="Q10:S10"/>
  </mergeCells>
  <conditionalFormatting sqref="B7:B8 D7:D8">
    <cfRule type="containsBlanks" dxfId="9" priority="57">
      <formula>LEN(TRIM(B7))=0</formula>
    </cfRule>
  </conditionalFormatting>
  <conditionalFormatting sqref="B7:B8">
    <cfRule type="cellIs" dxfId="8" priority="52" operator="greaterThanOrEqual">
      <formula>1</formula>
    </cfRule>
  </conditionalFormatting>
  <conditionalFormatting sqref="S7:S8">
    <cfRule type="cellIs" dxfId="7" priority="49" operator="equal">
      <formula>"VYHOVUJE"</formula>
    </cfRule>
  </conditionalFormatting>
  <conditionalFormatting sqref="S7:S8">
    <cfRule type="cellIs" dxfId="6" priority="48" operator="equal">
      <formula>"NEVYHOVUJE"</formula>
    </cfRule>
  </conditionalFormatting>
  <conditionalFormatting sqref="Q7:Q8 G7:G8">
    <cfRule type="containsBlanks" dxfId="5" priority="29">
      <formula>LEN(TRIM(G7))=0</formula>
    </cfRule>
  </conditionalFormatting>
  <conditionalFormatting sqref="Q7:Q8 G7:G8">
    <cfRule type="notContainsBlanks" dxfId="4" priority="27">
      <formula>LEN(TRIM(G7))&gt;0</formula>
    </cfRule>
  </conditionalFormatting>
  <conditionalFormatting sqref="G7:G8 Q7:Q8">
    <cfRule type="notContainsBlanks" dxfId="3" priority="26">
      <formula>LEN(TRIM(G7))&gt;0</formula>
    </cfRule>
  </conditionalFormatting>
  <conditionalFormatting sqref="G7:G8">
    <cfRule type="notContainsBlanks" dxfId="2" priority="25">
      <formula>LEN(TRIM(G7))&gt;0</formula>
    </cfRule>
  </conditionalFormatting>
  <conditionalFormatting sqref="H7:H8">
    <cfRule type="containsBlanks" dxfId="1" priority="7">
      <formula>LEN(TRIM(H7))=0</formula>
    </cfRule>
  </conditionalFormatting>
  <conditionalFormatting sqref="H7:H8">
    <cfRule type="notContainsBlanks" dxfId="0" priority="8">
      <formula>LEN(TRIM(H7))&gt;0</formula>
    </cfRule>
  </conditionalFormatting>
  <dataValidations count="2">
    <dataValidation type="list" showInputMessage="1" showErrorMessage="1" sqref="J7 H7:H8" xr:uid="{00000000-0002-0000-0000-000001000000}">
      <formula1>"ANO,NE"</formula1>
    </dataValidation>
    <dataValidation type="list" showInputMessage="1" showErrorMessage="1" sqref="E7:E8" xr:uid="{00000000-0002-0000-0000-000000000000}">
      <formula1>"ks,bal,sada,"</formula1>
    </dataValidation>
  </dataValidations>
  <pageMargins left="0.19685039370078741" right="0.1574803149606299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995D38-ED27-4A6E-8CBB-52DBB35A0EB2}">
          <x14:formula1>
            <xm:f>'[9019-0012-21 VYZ Görnerová Tonery originalni_B432_7000stran.xlsx]CPV'!#REF!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2021-09-20T04:12:49Z</cp:lastPrinted>
  <dcterms:created xsi:type="dcterms:W3CDTF">2014-03-05T12:43:32Z</dcterms:created>
  <dcterms:modified xsi:type="dcterms:W3CDTF">2021-10-25T07:35:16Z</dcterms:modified>
</cp:coreProperties>
</file>